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einr\Documents\FSG Ried-Muotathal\Eidg. Schützenfest 2026\"/>
    </mc:Choice>
  </mc:AlternateContent>
  <xr:revisionPtr revIDLastSave="0" documentId="13_ncr:1_{6E32BBF1-2C4C-45C9-9DAB-D1FCA073D61F}" xr6:coauthVersionLast="47" xr6:coauthVersionMax="47" xr10:uidLastSave="{00000000-0000-0000-0000-000000000000}"/>
  <bookViews>
    <workbookView xWindow="-120" yWindow="-120" windowWidth="38640" windowHeight="21120" tabRatio="846" xr2:uid="{92D2987E-1AB8-4D84-A1E6-F66BB32B333A}"/>
  </bookViews>
  <sheets>
    <sheet name="Formular 300m" sheetId="1" r:id="rId1"/>
    <sheet name="Rangeure" sheetId="28" r:id="rId2"/>
    <sheet name="Gruppenwettkampf" sheetId="29" r:id="rId3"/>
    <sheet name="DB" sheetId="4" r:id="rId4"/>
  </sheets>
  <definedNames>
    <definedName name="_xlnm.Print_Area" localSheetId="0">'Formular 300m'!$A$1:$K$88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B29" i="28"/>
  <c r="G29" i="28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13" i="1"/>
  <c r="G13" i="1"/>
  <c r="G14" i="1"/>
  <c r="G15" i="1"/>
  <c r="K36" i="1"/>
  <c r="G21" i="1"/>
  <c r="G20" i="1"/>
  <c r="G16" i="1"/>
  <c r="G17" i="1"/>
  <c r="G18" i="1"/>
  <c r="G23" i="1"/>
  <c r="G19" i="1"/>
  <c r="G22" i="1"/>
  <c r="G24" i="1"/>
  <c r="G25" i="1"/>
  <c r="G26" i="1"/>
  <c r="G28" i="1"/>
  <c r="G29" i="1"/>
  <c r="G30" i="1"/>
  <c r="J33" i="1" l="1"/>
  <c r="K35" i="1" s="1"/>
  <c r="E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<sst xmlns="http://schemas.openxmlformats.org/spreadsheetml/2006/main" count="279" uniqueCount="174">
  <si>
    <t>Anzahl</t>
  </si>
  <si>
    <t>Stichbezeichnung</t>
  </si>
  <si>
    <t>Preis</t>
  </si>
  <si>
    <t>Programm</t>
  </si>
  <si>
    <t>Schüsse pro Passe</t>
  </si>
  <si>
    <t>Schüsse total</t>
  </si>
  <si>
    <t>Übungskehr</t>
  </si>
  <si>
    <t>Auszahlung</t>
  </si>
  <si>
    <t>Serie</t>
  </si>
  <si>
    <t>Ehrengaben</t>
  </si>
  <si>
    <t>Veteranen</t>
  </si>
  <si>
    <t>Verein</t>
  </si>
  <si>
    <t>A10; EF</t>
  </si>
  <si>
    <t>Schiessbüchlein</t>
  </si>
  <si>
    <t>Name, Vorname:</t>
  </si>
  <si>
    <t>Stiche</t>
  </si>
  <si>
    <t>Meisterschaft</t>
  </si>
  <si>
    <t>Lizenznummer</t>
  </si>
  <si>
    <t>A3 = 6 Rangeure</t>
  </si>
  <si>
    <t>A2 = 5 Rangeure</t>
  </si>
  <si>
    <t>LG = 4 Rangeure</t>
  </si>
  <si>
    <t>Total</t>
  </si>
  <si>
    <t>Kunst (Gruppe)</t>
  </si>
  <si>
    <t>Militär</t>
  </si>
  <si>
    <t>A10; 3E/3S</t>
  </si>
  <si>
    <t>A10; 6S</t>
  </si>
  <si>
    <t>A10; 6E</t>
  </si>
  <si>
    <t>A100; 4E</t>
  </si>
  <si>
    <t>A100; 5E</t>
  </si>
  <si>
    <t>A10; 5E</t>
  </si>
  <si>
    <t>A10; 5E/3S</t>
  </si>
  <si>
    <t>A100; 3E</t>
  </si>
  <si>
    <t>A100; 2E</t>
  </si>
  <si>
    <r>
      <t>Nachdoppel</t>
    </r>
    <r>
      <rPr>
        <sz val="8"/>
        <color indexed="8"/>
        <rFont val="Calibri"/>
        <family val="2"/>
      </rPr>
      <t xml:space="preserve"> (max. 48 Doppel)</t>
    </r>
  </si>
  <si>
    <t>A10; 6E/4S</t>
  </si>
  <si>
    <t>Eröffnungsschiessen</t>
  </si>
  <si>
    <t>A10; 30S</t>
  </si>
  <si>
    <t>Bemerkungen/Sonderwünsche:</t>
  </si>
  <si>
    <t xml:space="preserve">Betrag Total </t>
  </si>
  <si>
    <r>
      <rPr>
        <b/>
        <sz val="11"/>
        <color indexed="8"/>
        <rFont val="Calibri"/>
        <family val="2"/>
      </rPr>
      <t xml:space="preserve">Total Rangeure:  </t>
    </r>
    <r>
      <rPr>
        <sz val="10"/>
        <color indexed="8"/>
        <rFont val="Calibri"/>
        <family val="2"/>
      </rPr>
      <t xml:space="preserve">
1 - 20 Schüsse =  
1 Rangeur (15 Min.)  </t>
    </r>
  </si>
  <si>
    <t>Rangeure</t>
  </si>
  <si>
    <t>Meisterschaften</t>
  </si>
  <si>
    <t>Stich- und Rangeurbestellung 300m</t>
  </si>
  <si>
    <t>Lizenz</t>
  </si>
  <si>
    <t>Name</t>
  </si>
  <si>
    <t>Vorname</t>
  </si>
  <si>
    <t>Kat.</t>
  </si>
  <si>
    <t>Geb.Datum</t>
  </si>
  <si>
    <t>Strasse</t>
  </si>
  <si>
    <t>PLZ</t>
  </si>
  <si>
    <t>Wohnort</t>
  </si>
  <si>
    <t>Waffe</t>
  </si>
  <si>
    <t>Föhn</t>
  </si>
  <si>
    <t>Werner</t>
  </si>
  <si>
    <t>V</t>
  </si>
  <si>
    <t>Ried (Muotathal)</t>
  </si>
  <si>
    <t>Freigewehr</t>
  </si>
  <si>
    <t>SV</t>
  </si>
  <si>
    <t>Karabiner</t>
  </si>
  <si>
    <t>Stgw 90</t>
  </si>
  <si>
    <t>Heinzer</t>
  </si>
  <si>
    <t>Erwin</t>
  </si>
  <si>
    <t>Mühlestuden 7</t>
  </si>
  <si>
    <t>Felix</t>
  </si>
  <si>
    <t>Mühlestuden 5</t>
  </si>
  <si>
    <t>Standard</t>
  </si>
  <si>
    <t>Hugo</t>
  </si>
  <si>
    <t>Mühlestuden 15</t>
  </si>
  <si>
    <t>Nicole</t>
  </si>
  <si>
    <t>Rita</t>
  </si>
  <si>
    <t>Romy</t>
  </si>
  <si>
    <t>Ruedi</t>
  </si>
  <si>
    <t>Mühlestuden 13</t>
  </si>
  <si>
    <t>Stefan</t>
  </si>
  <si>
    <t>Imhof</t>
  </si>
  <si>
    <t>August</t>
  </si>
  <si>
    <t>Mühlestuden 3</t>
  </si>
  <si>
    <t>Manuela</t>
  </si>
  <si>
    <t>Markus</t>
  </si>
  <si>
    <t>Pfyl</t>
  </si>
  <si>
    <t>Josef</t>
  </si>
  <si>
    <t>Gwerd 1</t>
  </si>
  <si>
    <t>Ueli</t>
  </si>
  <si>
    <t>Schmidig</t>
  </si>
  <si>
    <t>Patrick</t>
  </si>
  <si>
    <t>Maienen 2</t>
  </si>
  <si>
    <t>Suter</t>
  </si>
  <si>
    <t>Ibach</t>
  </si>
  <si>
    <t>Peter</t>
  </si>
  <si>
    <t>Zeno</t>
  </si>
  <si>
    <t>Kapellmatt 4</t>
  </si>
  <si>
    <t>Meinrad</t>
  </si>
  <si>
    <t>Brand 10</t>
  </si>
  <si>
    <t>Betschart</t>
  </si>
  <si>
    <t>Theo</t>
  </si>
  <si>
    <t>PLZ, Wohnort</t>
  </si>
  <si>
    <t>Geburtsdatum</t>
  </si>
  <si>
    <t>Sven</t>
  </si>
  <si>
    <t>Martin</t>
  </si>
  <si>
    <t>Muotathal</t>
  </si>
  <si>
    <t>Schützen</t>
  </si>
  <si>
    <t>Einzelrangeure</t>
  </si>
  <si>
    <t>Wochentag</t>
  </si>
  <si>
    <t>Datum</t>
  </si>
  <si>
    <t>Scheibe Nr.</t>
  </si>
  <si>
    <t>Schiesszeiten</t>
  </si>
  <si>
    <t>Total Rangeure</t>
  </si>
  <si>
    <t>Föhn Werner 54</t>
  </si>
  <si>
    <t>Heinzer Felix 58</t>
  </si>
  <si>
    <t>Heinzer Markus 87</t>
  </si>
  <si>
    <t>Heinzer Martin 82</t>
  </si>
  <si>
    <t>Heinzer Romy 59</t>
  </si>
  <si>
    <t>Heinzer Ruedi 63</t>
  </si>
  <si>
    <t>Heinzer Erwin 54</t>
  </si>
  <si>
    <t>Imhof Markus 66</t>
  </si>
  <si>
    <t>Imhof Manuela 70</t>
  </si>
  <si>
    <t>Suter Peter 55</t>
  </si>
  <si>
    <t>Suter Sven 98</t>
  </si>
  <si>
    <t>Betschart Theo 82</t>
  </si>
  <si>
    <t>Heinzer Stefan 81</t>
  </si>
  <si>
    <t>Pfyl Ueli 62</t>
  </si>
  <si>
    <t>Suter Zeno 69</t>
  </si>
  <si>
    <t>Schmidig Meinrad 54</t>
  </si>
  <si>
    <t>Personelle Gruppenzusammensetzung</t>
  </si>
  <si>
    <t>Muotachroser (Feld A)</t>
  </si>
  <si>
    <t>Steinbock</t>
  </si>
  <si>
    <t>Rhein</t>
  </si>
  <si>
    <t>Kranz</t>
  </si>
  <si>
    <t>Nachwuchs</t>
  </si>
  <si>
    <t>Meisterschaft 3-Stellung</t>
  </si>
  <si>
    <t>Meisterschaft 2-Stellung</t>
  </si>
  <si>
    <t>Meisterschaft liegend</t>
  </si>
  <si>
    <t>Stalden 16</t>
  </si>
  <si>
    <t>Industriestrasse 2b</t>
  </si>
  <si>
    <t>Brunnen</t>
  </si>
  <si>
    <t>Lisa</t>
  </si>
  <si>
    <t>Wil 9</t>
  </si>
  <si>
    <t>Gutwindeweg 4</t>
  </si>
  <si>
    <t>Goldau</t>
  </si>
  <si>
    <t>Gängstrasse 11</t>
  </si>
  <si>
    <t>Rahel</t>
  </si>
  <si>
    <t>Bahnhofstrasse 108</t>
  </si>
  <si>
    <t>Seewen SZ</t>
  </si>
  <si>
    <t>Lienert</t>
  </si>
  <si>
    <t>Ebenau 1</t>
  </si>
  <si>
    <t>Gross</t>
  </si>
  <si>
    <t>Müller</t>
  </si>
  <si>
    <t>Elisabeth</t>
  </si>
  <si>
    <t>Parkstrasse 21A</t>
  </si>
  <si>
    <t>Gietzenen 5</t>
  </si>
  <si>
    <t>Stump</t>
  </si>
  <si>
    <t>Franz</t>
  </si>
  <si>
    <t>Weid 16</t>
  </si>
  <si>
    <t>Stgw 57/03</t>
  </si>
  <si>
    <t>Belinda</t>
  </si>
  <si>
    <t>Hauptstrasse 50</t>
  </si>
  <si>
    <t>Ivo</t>
  </si>
  <si>
    <t>Brand 11</t>
  </si>
  <si>
    <t>Schulstrasse 10</t>
  </si>
  <si>
    <t>Berger</t>
  </si>
  <si>
    <t>Nina</t>
  </si>
  <si>
    <t>Aportstrasse 7</t>
  </si>
  <si>
    <t>Heinzer Rita 55</t>
  </si>
  <si>
    <t>Heinzer Hugo 50</t>
  </si>
  <si>
    <t>Der grosse Huu (D)</t>
  </si>
  <si>
    <t>Chummerbuobä (A)</t>
  </si>
  <si>
    <t>Stump Franz 65</t>
  </si>
  <si>
    <t>Schmidig Patrick 81</t>
  </si>
  <si>
    <t>Suter Belinda 96</t>
  </si>
  <si>
    <t>Müller Elisabeth 74</t>
  </si>
  <si>
    <t>Heinzer Lisa 02</t>
  </si>
  <si>
    <t>Heinzer Rahel 05</t>
  </si>
  <si>
    <t>Suter Ivo 00</t>
  </si>
  <si>
    <t>Lienert Nicole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</si>
</sst>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[$-807]d/\ mmmm\ yyyy;@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8"/>
      <color indexed="8"/>
      <name val="Calibri"/>
      <family val="2"/>
    </font>
    <font>
      <b/>
      <sz val="12"/>
      <color indexed="8"/>
      <name val="Calibri"/>
      <family val="2"/>
    </font>
    <font>
      <b/>
      <u/>
      <sz val="20"/>
      <color indexed="8"/>
      <name val="Calibri"/>
      <family val="2"/>
    </font>
    <font>
      <b/>
      <sz val="14"/>
      <color indexed="8"/>
      <name val="Calibri"/>
      <family val="2"/>
    </font>
    <font>
      <b/>
      <sz val="20"/>
      <color indexed="8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9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vertical="center"/>
    </xf>
    <xf numFmtId="0" fontId="12" fillId="0" borderId="9" xfId="0" applyFont="1" applyBorder="1" applyAlignment="1">
      <alignment vertical="top"/>
    </xf>
    <xf numFmtId="0" fontId="1" fillId="0" borderId="9" xfId="0" applyFont="1" applyBorder="1"/>
    <xf numFmtId="0" fontId="1" fillId="0" borderId="9" xfId="0" applyFont="1" applyBorder="1" applyAlignment="1">
      <alignment vertical="top"/>
    </xf>
    <xf numFmtId="0" fontId="0" fillId="0" borderId="9" xfId="0" quotePrefix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164" fontId="0" fillId="0" borderId="10" xfId="0" applyNumberFormat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9" fillId="0" borderId="0" xfId="1" applyAlignment="1">
      <alignment vertical="center"/>
    </xf>
    <xf numFmtId="0" fontId="9" fillId="0" borderId="0" xfId="1" applyAlignment="1">
      <alignment horizontal="center" vertical="center"/>
    </xf>
    <xf numFmtId="14" fontId="9" fillId="0" borderId="0" xfId="1" applyNumberForma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27" xfId="0" applyNumberFormat="1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165" fontId="0" fillId="0" borderId="32" xfId="0" applyNumberForma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36" xfId="0" applyBorder="1"/>
    <xf numFmtId="165" fontId="0" fillId="0" borderId="36" xfId="0" applyNumberFormat="1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/>
    <xf numFmtId="0" fontId="0" fillId="0" borderId="7" xfId="0" applyBorder="1" applyAlignment="1">
      <alignment horizontal="center"/>
    </xf>
    <xf numFmtId="14" fontId="0" fillId="0" borderId="27" xfId="0" applyNumberFormat="1" applyBorder="1"/>
    <xf numFmtId="20" fontId="0" fillId="0" borderId="27" xfId="0" applyNumberFormat="1" applyBorder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0" fillId="2" borderId="0" xfId="0" applyFill="1"/>
    <xf numFmtId="0" fontId="0" fillId="0" borderId="59" xfId="0" applyBorder="1"/>
    <xf numFmtId="0" fontId="13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/>
    <xf numFmtId="164" fontId="0" fillId="0" borderId="11" xfId="0" applyNumberForma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2" fillId="0" borderId="52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3" xfId="0" applyBorder="1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164" fontId="12" fillId="0" borderId="47" xfId="0" applyNumberFormat="1" applyFont="1" applyBorder="1" applyAlignment="1">
      <alignment vertical="center"/>
    </xf>
    <xf numFmtId="164" fontId="12" fillId="0" borderId="48" xfId="0" applyNumberFormat="1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0" fillId="0" borderId="51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4" fillId="0" borderId="40" xfId="0" applyFont="1" applyBorder="1" applyAlignment="1" applyProtection="1">
      <alignment horizontal="left"/>
      <protection locked="0"/>
    </xf>
    <xf numFmtId="0" fontId="0" fillId="0" borderId="4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3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5" fillId="0" borderId="0" xfId="0" applyFont="1" applyAlignment="1">
      <alignment vertical="top"/>
    </xf>
    <xf numFmtId="0" fontId="2" fillId="0" borderId="5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8" xfId="0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2" fillId="3" borderId="57" xfId="0" applyFont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3" borderId="58" xfId="0" applyFill="1" applyBorder="1" applyAlignment="1" applyProtection="1">
      <alignment horizontal="left" vertical="center"/>
      <protection locked="0"/>
    </xf>
    <xf numFmtId="14" fontId="2" fillId="0" borderId="52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14" fontId="0" fillId="0" borderId="42" xfId="0" applyNumberFormat="1" applyBorder="1" applyAlignment="1">
      <alignment horizontal="left" vertical="center"/>
    </xf>
    <xf numFmtId="14" fontId="0" fillId="0" borderId="53" xfId="0" applyNumberFormat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56" xfId="0" applyBorder="1"/>
    <xf numFmtId="0" fontId="8" fillId="0" borderId="0" xfId="0" applyFont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center"/>
    </xf>
    <xf numFmtId="0" fontId="0" fillId="0" borderId="48" xfId="0" applyBorder="1"/>
  </cellXfs>
  <cellStyles count="2">
    <cellStyle name="Standard" xfId="0" builtinId="0"/>
    <cellStyle name="Standard 2" xfId="1" xr:uid="{7C1DA801-EB95-4289-AA74-9505A914F9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40</xdr:row>
      <xdr:rowOff>47625</xdr:rowOff>
    </xdr:from>
    <xdr:to>
      <xdr:col>11</xdr:col>
      <xdr:colOff>190500</xdr:colOff>
      <xdr:row>86</xdr:row>
      <xdr:rowOff>161925</xdr:rowOff>
    </xdr:to>
    <xdr:pic>
      <xdr:nvPicPr>
        <xdr:cNvPr id="1130" name="Grafik 2">
          <a:extLst>
            <a:ext uri="{FF2B5EF4-FFF2-40B4-BE49-F238E27FC236}">
              <a16:creationId xmlns:a16="http://schemas.microsoft.com/office/drawing/2014/main" id="{733B6C1C-BB71-13B7-D0C4-F042D9E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048875"/>
          <a:ext cx="6486525" cy="931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176E-8B3C-48A2-9215-80AA82C0C046}">
  <dimension ref="A1:K39"/>
  <sheetViews>
    <sheetView tabSelected="1" topLeftCell="A2" workbookViewId="0">
      <selection activeCell="A16" sqref="A16"/>
    </sheetView>
  </sheetViews>
  <sheetFormatPr baseColWidth="10" defaultRowHeight="15.75" x14ac:dyDescent="0.25"/>
  <cols>
    <col min="1" max="1" width="7" style="2" bestFit="1" customWidth="1"/>
    <col min="2" max="2" width="10.7109375" style="1" customWidth="1"/>
    <col min="3" max="3" width="4.7109375" style="1" customWidth="1"/>
    <col min="4" max="4" width="7.7109375" style="1" customWidth="1"/>
    <col min="5" max="6" width="4.85546875" style="1" customWidth="1"/>
    <col min="7" max="7" width="10.140625" style="1" bestFit="1" customWidth="1"/>
    <col min="8" max="8" width="12.140625" style="1" bestFit="1" customWidth="1"/>
    <col min="9" max="9" width="9.42578125" style="2" bestFit="1" customWidth="1"/>
    <col min="10" max="10" width="8" style="2" bestFit="1" customWidth="1"/>
    <col min="11" max="11" width="15" style="1" customWidth="1"/>
    <col min="12" max="16384" width="11.42578125" style="1"/>
  </cols>
  <sheetData>
    <row r="1" spans="1:11" ht="26.25" x14ac:dyDescent="0.25">
      <c r="A1" s="116" t="s">
        <v>42</v>
      </c>
      <c r="B1" s="90"/>
      <c r="C1" s="90"/>
      <c r="D1" s="90"/>
      <c r="E1" s="90"/>
      <c r="F1" s="90"/>
      <c r="G1" s="90"/>
      <c r="H1" s="90"/>
      <c r="I1" s="138" t="e" vm="1">
        <v>#VALUE!</v>
      </c>
      <c r="J1" s="90"/>
      <c r="K1" s="90"/>
    </row>
    <row r="2" spans="1:11" ht="9" customHeight="1" x14ac:dyDescent="0.25">
      <c r="I2" s="90"/>
      <c r="J2" s="90"/>
      <c r="K2" s="90"/>
    </row>
    <row r="3" spans="1:11" ht="15.75" customHeight="1" x14ac:dyDescent="0.25">
      <c r="A3" s="140"/>
      <c r="B3" s="140"/>
      <c r="C3" s="140"/>
      <c r="D3" s="140"/>
      <c r="E3" s="140"/>
      <c r="F3" s="140"/>
      <c r="G3" s="140"/>
      <c r="H3" s="140"/>
      <c r="I3" s="90"/>
      <c r="J3" s="90"/>
      <c r="K3" s="90"/>
    </row>
    <row r="4" spans="1:11" ht="37.5" customHeight="1" x14ac:dyDescent="0.25">
      <c r="A4" s="140"/>
      <c r="B4" s="140"/>
      <c r="C4" s="140"/>
      <c r="D4" s="140"/>
      <c r="E4" s="140"/>
      <c r="F4" s="140"/>
      <c r="G4" s="140"/>
      <c r="H4" s="140"/>
      <c r="I4" s="90"/>
      <c r="J4" s="90"/>
      <c r="K4" s="90"/>
    </row>
    <row r="5" spans="1:11" ht="24" customHeight="1" thickBot="1" x14ac:dyDescent="0.3">
      <c r="A5" s="141"/>
      <c r="B5" s="141"/>
      <c r="C5" s="141"/>
      <c r="D5" s="141"/>
      <c r="E5" s="141"/>
      <c r="F5" s="141"/>
      <c r="G5" s="141"/>
      <c r="H5" s="141"/>
      <c r="I5" s="139"/>
      <c r="J5" s="139"/>
      <c r="K5" s="139"/>
    </row>
    <row r="6" spans="1:11" ht="20.100000000000001" customHeight="1" x14ac:dyDescent="0.25">
      <c r="A6" s="117" t="s">
        <v>17</v>
      </c>
      <c r="B6" s="118"/>
      <c r="C6" s="119"/>
      <c r="D6" s="120"/>
      <c r="E6" s="128"/>
      <c r="F6" s="129"/>
      <c r="G6" s="130"/>
      <c r="H6" s="130"/>
      <c r="I6" s="130"/>
      <c r="J6" s="130"/>
      <c r="K6" s="131"/>
    </row>
    <row r="7" spans="1:11" ht="20.100000000000001" customHeight="1" x14ac:dyDescent="0.25">
      <c r="A7" s="96" t="s">
        <v>14</v>
      </c>
      <c r="B7" s="121"/>
      <c r="C7" s="97"/>
      <c r="D7" s="98"/>
      <c r="E7" s="92" t="str">
        <f>IF($E$6&lt;&gt;"",CONCATENATE(VLOOKUP($E$6,DB!$A$2:$I$35,2,FALSE)," ",VLOOKUP($E$6,DB!$A$2:$I$35,3,FALSE)),"")</f>
        <v/>
      </c>
      <c r="F7" s="93"/>
      <c r="G7" s="93"/>
      <c r="H7" s="93"/>
      <c r="I7" s="94"/>
      <c r="J7" s="94"/>
      <c r="K7" s="95"/>
    </row>
    <row r="8" spans="1:11" ht="20.100000000000001" customHeight="1" x14ac:dyDescent="0.25">
      <c r="A8" s="96" t="s">
        <v>48</v>
      </c>
      <c r="B8" s="121"/>
      <c r="C8" s="97"/>
      <c r="D8" s="98"/>
      <c r="E8" s="92" t="str">
        <f>IF($E$6&lt;&gt;"",VLOOKUP($E$6,DB!$A$2:$I$35,6,FALSE),"")</f>
        <v/>
      </c>
      <c r="F8" s="93"/>
      <c r="G8" s="93"/>
      <c r="H8" s="93"/>
      <c r="I8" s="94"/>
      <c r="J8" s="94"/>
      <c r="K8" s="95"/>
    </row>
    <row r="9" spans="1:11" ht="20.100000000000001" customHeight="1" x14ac:dyDescent="0.25">
      <c r="A9" s="96" t="s">
        <v>95</v>
      </c>
      <c r="B9" s="97"/>
      <c r="C9" s="97"/>
      <c r="D9" s="98"/>
      <c r="E9" s="92" t="str">
        <f>IF($E$6&lt;&gt;"",CONCATENATE(VLOOKUP($E$6,DB!$A$2:$I$35,7,FALSE)," ",VLOOKUP($E$6,DB!$A$2:$I$35,8,FALSE)),"")</f>
        <v/>
      </c>
      <c r="F9" s="93"/>
      <c r="G9" s="93"/>
      <c r="H9" s="93"/>
      <c r="I9" s="94"/>
      <c r="J9" s="94"/>
      <c r="K9" s="95"/>
    </row>
    <row r="10" spans="1:11" ht="20.100000000000001" customHeight="1" thickBot="1" x14ac:dyDescent="0.3">
      <c r="A10" s="122" t="s">
        <v>96</v>
      </c>
      <c r="B10" s="123"/>
      <c r="C10" s="124"/>
      <c r="D10" s="125"/>
      <c r="E10" s="132" t="str">
        <f>IF($E$6&lt;&gt;"",VLOOKUP($E$6,DB!$A$2:$I$35,5,FALSE),"")</f>
        <v/>
      </c>
      <c r="F10" s="133"/>
      <c r="G10" s="133"/>
      <c r="H10" s="133"/>
      <c r="I10" s="134"/>
      <c r="J10" s="134"/>
      <c r="K10" s="135"/>
    </row>
    <row r="11" spans="1:11" ht="16.5" thickBot="1" x14ac:dyDescent="0.3">
      <c r="A11" s="142">
        <v>35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30.75" thickBot="1" x14ac:dyDescent="0.3">
      <c r="A12" s="3" t="s">
        <v>0</v>
      </c>
      <c r="B12" s="103" t="s">
        <v>1</v>
      </c>
      <c r="C12" s="104"/>
      <c r="D12" s="104"/>
      <c r="E12" s="105" t="s">
        <v>2</v>
      </c>
      <c r="F12" s="106"/>
      <c r="G12" s="38" t="s">
        <v>21</v>
      </c>
      <c r="H12" s="4" t="s">
        <v>3</v>
      </c>
      <c r="I12" s="5" t="s">
        <v>4</v>
      </c>
      <c r="J12" s="6" t="s">
        <v>5</v>
      </c>
      <c r="K12" s="7"/>
    </row>
    <row r="13" spans="1:11" ht="19.5" customHeight="1" x14ac:dyDescent="0.25">
      <c r="A13" s="87"/>
      <c r="B13" s="32" t="s">
        <v>35</v>
      </c>
      <c r="C13" s="34"/>
      <c r="D13" s="33"/>
      <c r="E13" s="107">
        <v>82</v>
      </c>
      <c r="F13" s="107"/>
      <c r="G13" s="9">
        <f t="shared" ref="G13:G30" si="0">(A13)*(E13)</f>
        <v>0</v>
      </c>
      <c r="H13" s="8" t="s">
        <v>36</v>
      </c>
      <c r="I13" s="10">
        <v>30</v>
      </c>
      <c r="J13" s="11">
        <f>A13*I13</f>
        <v>0</v>
      </c>
      <c r="K13" s="16"/>
    </row>
    <row r="14" spans="1:11" ht="20.100000000000001" customHeight="1" x14ac:dyDescent="0.25">
      <c r="A14" s="88"/>
      <c r="B14" s="126" t="s">
        <v>6</v>
      </c>
      <c r="C14" s="97"/>
      <c r="D14" s="127"/>
      <c r="E14" s="99">
        <v>7.5</v>
      </c>
      <c r="F14" s="99"/>
      <c r="G14" s="37">
        <f t="shared" si="0"/>
        <v>0</v>
      </c>
      <c r="H14" s="13" t="s">
        <v>29</v>
      </c>
      <c r="I14" s="14">
        <v>5</v>
      </c>
      <c r="J14" s="11">
        <f t="shared" ref="J14:J30" si="1">A14*I14</f>
        <v>0</v>
      </c>
      <c r="K14" s="28"/>
    </row>
    <row r="15" spans="1:11" ht="20.100000000000001" customHeight="1" x14ac:dyDescent="0.25">
      <c r="A15" s="31">
        <v>1</v>
      </c>
      <c r="B15" s="126" t="s">
        <v>11</v>
      </c>
      <c r="C15" s="97"/>
      <c r="D15" s="127"/>
      <c r="E15" s="99">
        <v>18</v>
      </c>
      <c r="F15" s="99"/>
      <c r="G15" s="37">
        <f t="shared" si="0"/>
        <v>18</v>
      </c>
      <c r="H15" s="13" t="s">
        <v>34</v>
      </c>
      <c r="I15" s="14">
        <v>10</v>
      </c>
      <c r="J15" s="11">
        <f t="shared" si="1"/>
        <v>10</v>
      </c>
      <c r="K15" s="29"/>
    </row>
    <row r="16" spans="1:11" ht="20.100000000000001" customHeight="1" x14ac:dyDescent="0.25">
      <c r="A16" s="88"/>
      <c r="B16" s="126" t="s">
        <v>22</v>
      </c>
      <c r="C16" s="97"/>
      <c r="D16" s="127"/>
      <c r="E16" s="99">
        <v>26</v>
      </c>
      <c r="F16" s="99"/>
      <c r="G16" s="37">
        <f t="shared" si="0"/>
        <v>0</v>
      </c>
      <c r="H16" s="13" t="s">
        <v>28</v>
      </c>
      <c r="I16" s="14">
        <v>5</v>
      </c>
      <c r="J16" s="11">
        <f t="shared" si="1"/>
        <v>0</v>
      </c>
      <c r="K16" s="15"/>
    </row>
    <row r="17" spans="1:11" ht="20.100000000000001" customHeight="1" x14ac:dyDescent="0.25">
      <c r="A17" s="88"/>
      <c r="B17" s="126" t="s">
        <v>23</v>
      </c>
      <c r="C17" s="97"/>
      <c r="D17" s="127"/>
      <c r="E17" s="99">
        <v>26</v>
      </c>
      <c r="F17" s="99"/>
      <c r="G17" s="37">
        <f t="shared" si="0"/>
        <v>0</v>
      </c>
      <c r="H17" s="13" t="s">
        <v>27</v>
      </c>
      <c r="I17" s="14">
        <v>4</v>
      </c>
      <c r="J17" s="11">
        <f t="shared" si="1"/>
        <v>0</v>
      </c>
      <c r="K17" s="30"/>
    </row>
    <row r="18" spans="1:11" ht="20.100000000000001" customHeight="1" x14ac:dyDescent="0.25">
      <c r="A18" s="88"/>
      <c r="B18" s="126" t="s">
        <v>7</v>
      </c>
      <c r="C18" s="97"/>
      <c r="D18" s="127"/>
      <c r="E18" s="99">
        <v>26</v>
      </c>
      <c r="F18" s="99"/>
      <c r="G18" s="37">
        <f t="shared" si="0"/>
        <v>0</v>
      </c>
      <c r="H18" s="13" t="s">
        <v>26</v>
      </c>
      <c r="I18" s="14">
        <v>6</v>
      </c>
      <c r="J18" s="11">
        <f t="shared" si="1"/>
        <v>0</v>
      </c>
      <c r="K18" s="15"/>
    </row>
    <row r="19" spans="1:11" ht="20.100000000000001" customHeight="1" x14ac:dyDescent="0.25">
      <c r="A19" s="88"/>
      <c r="B19" s="126" t="s">
        <v>8</v>
      </c>
      <c r="C19" s="97"/>
      <c r="D19" s="127"/>
      <c r="E19" s="99">
        <v>26</v>
      </c>
      <c r="F19" s="99"/>
      <c r="G19" s="37">
        <f t="shared" si="0"/>
        <v>0</v>
      </c>
      <c r="H19" s="13" t="s">
        <v>25</v>
      </c>
      <c r="I19" s="14">
        <v>6</v>
      </c>
      <c r="J19" s="11">
        <f t="shared" si="1"/>
        <v>0</v>
      </c>
      <c r="K19" s="15"/>
    </row>
    <row r="20" spans="1:11" ht="20.100000000000001" customHeight="1" x14ac:dyDescent="0.25">
      <c r="A20" s="88"/>
      <c r="B20" s="126" t="s">
        <v>125</v>
      </c>
      <c r="C20" s="97"/>
      <c r="D20" s="127"/>
      <c r="E20" s="99">
        <v>26</v>
      </c>
      <c r="F20" s="99"/>
      <c r="G20" s="37">
        <f t="shared" si="0"/>
        <v>0</v>
      </c>
      <c r="H20" s="13" t="s">
        <v>24</v>
      </c>
      <c r="I20" s="14">
        <v>6</v>
      </c>
      <c r="J20" s="11">
        <f t="shared" si="1"/>
        <v>0</v>
      </c>
      <c r="K20" s="15"/>
    </row>
    <row r="21" spans="1:11" ht="20.100000000000001" customHeight="1" x14ac:dyDescent="0.25">
      <c r="A21" s="88"/>
      <c r="B21" s="126" t="s">
        <v>126</v>
      </c>
      <c r="C21" s="97"/>
      <c r="D21" s="127"/>
      <c r="E21" s="99">
        <v>26</v>
      </c>
      <c r="F21" s="99"/>
      <c r="G21" s="37">
        <f t="shared" si="0"/>
        <v>0</v>
      </c>
      <c r="H21" s="13" t="s">
        <v>30</v>
      </c>
      <c r="I21" s="14">
        <v>8</v>
      </c>
      <c r="J21" s="11">
        <f t="shared" si="1"/>
        <v>0</v>
      </c>
      <c r="K21" s="15"/>
    </row>
    <row r="22" spans="1:11" ht="20.100000000000001" customHeight="1" x14ac:dyDescent="0.25">
      <c r="A22" s="88"/>
      <c r="B22" s="126" t="s">
        <v>127</v>
      </c>
      <c r="C22" s="97"/>
      <c r="D22" s="127"/>
      <c r="E22" s="99">
        <v>16</v>
      </c>
      <c r="F22" s="99"/>
      <c r="G22" s="37">
        <f t="shared" si="0"/>
        <v>0</v>
      </c>
      <c r="H22" s="13" t="s">
        <v>26</v>
      </c>
      <c r="I22" s="14">
        <v>6</v>
      </c>
      <c r="J22" s="11">
        <f t="shared" si="1"/>
        <v>0</v>
      </c>
      <c r="K22" s="15"/>
    </row>
    <row r="23" spans="1:11" ht="20.100000000000001" customHeight="1" x14ac:dyDescent="0.25">
      <c r="A23" s="88"/>
      <c r="B23" s="126" t="s">
        <v>9</v>
      </c>
      <c r="C23" s="97"/>
      <c r="D23" s="127"/>
      <c r="E23" s="99">
        <v>16</v>
      </c>
      <c r="F23" s="99"/>
      <c r="G23" s="37">
        <f t="shared" si="0"/>
        <v>0</v>
      </c>
      <c r="H23" s="13" t="s">
        <v>31</v>
      </c>
      <c r="I23" s="14">
        <v>3</v>
      </c>
      <c r="J23" s="11">
        <f t="shared" si="1"/>
        <v>0</v>
      </c>
      <c r="K23" s="16"/>
    </row>
    <row r="24" spans="1:11" ht="20.100000000000001" customHeight="1" x14ac:dyDescent="0.25">
      <c r="A24" s="88"/>
      <c r="B24" s="126" t="s">
        <v>10</v>
      </c>
      <c r="C24" s="97"/>
      <c r="D24" s="127"/>
      <c r="E24" s="99">
        <v>26</v>
      </c>
      <c r="F24" s="99"/>
      <c r="G24" s="37">
        <f t="shared" si="0"/>
        <v>0</v>
      </c>
      <c r="H24" s="13" t="s">
        <v>28</v>
      </c>
      <c r="I24" s="14">
        <v>5</v>
      </c>
      <c r="J24" s="11">
        <f t="shared" si="1"/>
        <v>0</v>
      </c>
      <c r="K24" s="16"/>
    </row>
    <row r="25" spans="1:11" ht="20.100000000000001" customHeight="1" x14ac:dyDescent="0.25">
      <c r="A25" s="88"/>
      <c r="B25" s="126" t="s">
        <v>128</v>
      </c>
      <c r="C25" s="97"/>
      <c r="D25" s="127"/>
      <c r="E25" s="99">
        <v>15</v>
      </c>
      <c r="F25" s="99"/>
      <c r="G25" s="37">
        <f t="shared" si="0"/>
        <v>0</v>
      </c>
      <c r="H25" s="13" t="s">
        <v>30</v>
      </c>
      <c r="I25" s="14">
        <v>8</v>
      </c>
      <c r="J25" s="11">
        <f t="shared" si="1"/>
        <v>0</v>
      </c>
      <c r="K25" s="12"/>
    </row>
    <row r="26" spans="1:11" ht="20.100000000000001" customHeight="1" x14ac:dyDescent="0.25">
      <c r="A26" s="88"/>
      <c r="B26" s="126" t="s">
        <v>33</v>
      </c>
      <c r="C26" s="97"/>
      <c r="D26" s="127"/>
      <c r="E26" s="99">
        <v>7.5</v>
      </c>
      <c r="F26" s="99"/>
      <c r="G26" s="37">
        <f t="shared" si="0"/>
        <v>0</v>
      </c>
      <c r="H26" s="13" t="s">
        <v>32</v>
      </c>
      <c r="I26" s="14">
        <v>2</v>
      </c>
      <c r="J26" s="11">
        <f t="shared" si="1"/>
        <v>0</v>
      </c>
      <c r="K26" s="28" t="s">
        <v>40</v>
      </c>
    </row>
    <row r="27" spans="1:11" ht="20.100000000000001" customHeight="1" x14ac:dyDescent="0.25">
      <c r="A27" s="31"/>
      <c r="B27" s="126"/>
      <c r="C27" s="97"/>
      <c r="D27" s="127"/>
      <c r="E27" s="99"/>
      <c r="F27" s="99"/>
      <c r="G27" s="37"/>
      <c r="H27" s="13"/>
      <c r="I27" s="14"/>
      <c r="J27" s="11"/>
      <c r="K27" s="27" t="s">
        <v>41</v>
      </c>
    </row>
    <row r="28" spans="1:11" ht="20.100000000000001" customHeight="1" x14ac:dyDescent="0.25">
      <c r="A28" s="88"/>
      <c r="B28" s="126" t="s">
        <v>129</v>
      </c>
      <c r="C28" s="97"/>
      <c r="D28" s="127"/>
      <c r="E28" s="99">
        <v>93</v>
      </c>
      <c r="F28" s="99"/>
      <c r="G28" s="37">
        <f t="shared" si="0"/>
        <v>0</v>
      </c>
      <c r="H28" s="13" t="s">
        <v>12</v>
      </c>
      <c r="I28" s="14">
        <v>60</v>
      </c>
      <c r="J28" s="11">
        <f t="shared" si="1"/>
        <v>0</v>
      </c>
      <c r="K28" s="15" t="s">
        <v>18</v>
      </c>
    </row>
    <row r="29" spans="1:11" ht="20.100000000000001" customHeight="1" x14ac:dyDescent="0.25">
      <c r="A29" s="88"/>
      <c r="B29" s="126" t="s">
        <v>130</v>
      </c>
      <c r="C29" s="97"/>
      <c r="D29" s="127"/>
      <c r="E29" s="99">
        <v>93</v>
      </c>
      <c r="F29" s="99"/>
      <c r="G29" s="37">
        <f t="shared" si="0"/>
        <v>0</v>
      </c>
      <c r="H29" s="13" t="s">
        <v>12</v>
      </c>
      <c r="I29" s="14">
        <v>60</v>
      </c>
      <c r="J29" s="11">
        <f t="shared" si="1"/>
        <v>0</v>
      </c>
      <c r="K29" s="15" t="s">
        <v>19</v>
      </c>
    </row>
    <row r="30" spans="1:11" ht="20.100000000000001" customHeight="1" x14ac:dyDescent="0.25">
      <c r="A30" s="88"/>
      <c r="B30" s="126" t="s">
        <v>131</v>
      </c>
      <c r="C30" s="97"/>
      <c r="D30" s="127"/>
      <c r="E30" s="99">
        <v>93</v>
      </c>
      <c r="F30" s="99"/>
      <c r="G30" s="37">
        <f t="shared" si="0"/>
        <v>0</v>
      </c>
      <c r="H30" s="13" t="s">
        <v>12</v>
      </c>
      <c r="I30" s="14">
        <v>60</v>
      </c>
      <c r="J30" s="11">
        <f t="shared" si="1"/>
        <v>0</v>
      </c>
      <c r="K30" s="15" t="s">
        <v>20</v>
      </c>
    </row>
    <row r="31" spans="1:11" ht="20.100000000000001" customHeight="1" thickBot="1" x14ac:dyDescent="0.3">
      <c r="A31" s="24">
        <v>1</v>
      </c>
      <c r="B31" s="136" t="s">
        <v>13</v>
      </c>
      <c r="C31" s="124"/>
      <c r="D31" s="137"/>
      <c r="E31" s="91"/>
      <c r="F31" s="91"/>
      <c r="G31" s="26">
        <v>35</v>
      </c>
      <c r="H31" s="17"/>
      <c r="I31" s="18"/>
      <c r="J31" s="19"/>
      <c r="K31" s="20"/>
    </row>
    <row r="32" spans="1:11" ht="15" customHeight="1" thickBot="1" x14ac:dyDescent="0.3">
      <c r="A32" s="21"/>
      <c r="B32" s="22"/>
      <c r="C32" s="22"/>
      <c r="D32" s="22"/>
      <c r="E32" s="22"/>
      <c r="F32" s="22"/>
      <c r="G32" s="22"/>
      <c r="H32" s="22"/>
      <c r="I32" s="23"/>
      <c r="J32" s="23"/>
      <c r="K32" s="22"/>
    </row>
    <row r="33" spans="1:11" ht="20.100000000000001" customHeight="1" thickBot="1" x14ac:dyDescent="0.3">
      <c r="A33" s="21"/>
      <c r="D33" s="35" t="s">
        <v>38</v>
      </c>
      <c r="E33" s="100">
        <f>SUM(G13:G31)</f>
        <v>53</v>
      </c>
      <c r="F33" s="101"/>
      <c r="G33" s="102"/>
      <c r="H33" s="110" t="s">
        <v>5</v>
      </c>
      <c r="I33" s="111"/>
      <c r="J33" s="25">
        <f>SUM(J13:J30)</f>
        <v>10</v>
      </c>
      <c r="K33" s="22"/>
    </row>
    <row r="34" spans="1:11" ht="15" customHeight="1" thickBot="1" x14ac:dyDescent="0.3">
      <c r="A34" s="21"/>
      <c r="B34" s="22"/>
      <c r="C34" s="22"/>
      <c r="D34" s="22"/>
      <c r="E34" s="22"/>
      <c r="F34" s="22"/>
      <c r="G34" s="22"/>
      <c r="H34" s="22"/>
      <c r="I34" s="23"/>
      <c r="J34" s="23"/>
      <c r="K34" s="22"/>
    </row>
    <row r="35" spans="1:11" ht="21" customHeight="1" thickBot="1" x14ac:dyDescent="0.3">
      <c r="A35" s="39"/>
      <c r="G35" s="112" t="s">
        <v>39</v>
      </c>
      <c r="H35" s="113"/>
      <c r="I35" s="115" t="s">
        <v>15</v>
      </c>
      <c r="J35" s="115"/>
      <c r="K35" s="85">
        <f>ROUNDDOWN((J33-J13-J28-J29-J30-1)/20,0)+1</f>
        <v>1</v>
      </c>
    </row>
    <row r="36" spans="1:11" ht="21" customHeight="1" thickBot="1" x14ac:dyDescent="0.3">
      <c r="A36" s="40"/>
      <c r="B36" s="22"/>
      <c r="C36" s="86"/>
      <c r="D36" s="41"/>
      <c r="E36" s="42"/>
      <c r="F36" s="43"/>
      <c r="G36" s="114"/>
      <c r="H36" s="113"/>
      <c r="I36" s="109" t="s">
        <v>16</v>
      </c>
      <c r="J36" s="109"/>
      <c r="K36" s="36" t="str">
        <f>IF(A28=1,6,(IF(A29=1,5,(IF(A30=1,4,"")))))</f>
        <v/>
      </c>
    </row>
    <row r="38" spans="1:11" x14ac:dyDescent="0.25">
      <c r="A38" s="89" t="s">
        <v>37</v>
      </c>
      <c r="B38" s="90"/>
      <c r="C38" s="90"/>
      <c r="D38" s="90"/>
      <c r="E38" s="108"/>
      <c r="F38" s="108"/>
      <c r="G38" s="108"/>
      <c r="H38" s="108"/>
      <c r="I38" s="108"/>
      <c r="J38" s="108"/>
      <c r="K38" s="108"/>
    </row>
    <row r="39" spans="1:11" ht="21" customHeight="1" x14ac:dyDescent="0.25"/>
  </sheetData>
  <sheetProtection sheet="1" selectLockedCells="1"/>
  <mergeCells count="60">
    <mergeCell ref="B28:D28"/>
    <mergeCell ref="B29:D29"/>
    <mergeCell ref="B30:D30"/>
    <mergeCell ref="B31:D31"/>
    <mergeCell ref="I1:K5"/>
    <mergeCell ref="B23:D23"/>
    <mergeCell ref="B24:D24"/>
    <mergeCell ref="B25:D25"/>
    <mergeCell ref="B26:D26"/>
    <mergeCell ref="B27:D27"/>
    <mergeCell ref="A3:H5"/>
    <mergeCell ref="E16:F16"/>
    <mergeCell ref="E19:F19"/>
    <mergeCell ref="B22:D22"/>
    <mergeCell ref="A11:K11"/>
    <mergeCell ref="B14:D14"/>
    <mergeCell ref="B15:D15"/>
    <mergeCell ref="B16:D16"/>
    <mergeCell ref="B17:D17"/>
    <mergeCell ref="E20:F20"/>
    <mergeCell ref="E6:K6"/>
    <mergeCell ref="E8:K8"/>
    <mergeCell ref="E10:K10"/>
    <mergeCell ref="E21:F21"/>
    <mergeCell ref="I35:J35"/>
    <mergeCell ref="E22:F22"/>
    <mergeCell ref="A1:H1"/>
    <mergeCell ref="A6:D6"/>
    <mergeCell ref="A7:D7"/>
    <mergeCell ref="A8:D8"/>
    <mergeCell ref="A10:D10"/>
    <mergeCell ref="B18:D18"/>
    <mergeCell ref="B19:D19"/>
    <mergeCell ref="B20:D20"/>
    <mergeCell ref="B21:D21"/>
    <mergeCell ref="E25:F25"/>
    <mergeCell ref="E14:F14"/>
    <mergeCell ref="E17:F17"/>
    <mergeCell ref="E15:F15"/>
    <mergeCell ref="E26:F26"/>
    <mergeCell ref="E27:F27"/>
    <mergeCell ref="E28:F28"/>
    <mergeCell ref="E29:F29"/>
    <mergeCell ref="E23:F23"/>
    <mergeCell ref="A38:D38"/>
    <mergeCell ref="E31:F31"/>
    <mergeCell ref="E7:K7"/>
    <mergeCell ref="E9:K9"/>
    <mergeCell ref="A9:D9"/>
    <mergeCell ref="E30:F30"/>
    <mergeCell ref="E33:G33"/>
    <mergeCell ref="B12:D12"/>
    <mergeCell ref="E12:F12"/>
    <mergeCell ref="E13:F13"/>
    <mergeCell ref="E38:K38"/>
    <mergeCell ref="E18:F18"/>
    <mergeCell ref="I36:J36"/>
    <mergeCell ref="H33:I33"/>
    <mergeCell ref="E24:F24"/>
    <mergeCell ref="G35:H36"/>
  </mergeCells>
  <phoneticPr fontId="0" type="noConversion"/>
  <dataValidations count="4">
    <dataValidation type="whole" allowBlank="1" showInputMessage="1" showErrorMessage="1" errorTitle="Fehler" error="Ungültige Anzahl, es können höchstens 8 Passen vorbestellt werden!" sqref="A14" xr:uid="{E1605FB5-69EA-40CE-BA87-10AEE30A8A07}">
      <formula1>0</formula1>
      <formula2>8</formula2>
    </dataValidation>
    <dataValidation type="whole" allowBlank="1" showInputMessage="1" showErrorMessage="1" errorTitle="Fehler" error="Ungültige Anzah" sqref="A28:A30" xr:uid="{84E0A887-B34A-4AE5-AB3A-5A459048D21C}">
      <formula1>0</formula1>
      <formula2>1</formula2>
    </dataValidation>
    <dataValidation type="whole" allowBlank="1" showInputMessage="1" showErrorMessage="1" errorTitle="Fehler" error="Ungültige Anzahl, nur 0 und 1 erlaubt!" sqref="A27 A15:A25" xr:uid="{5AB1D26D-F72D-4875-A6A2-008C8B103BEA}">
      <formula1>0</formula1>
      <formula2>1</formula2>
    </dataValidation>
    <dataValidation type="whole" allowBlank="1" showInputMessage="1" showErrorMessage="1" errorTitle="Fehler" error="Ungültige Anzahl, es können maximal  24 Passen gelöst werden!" sqref="A26" xr:uid="{6FC6DDF0-969A-4BE9-8A69-8A29706AA415}">
      <formula1>0</formula1>
      <formula2>48</formula2>
    </dataValidation>
  </dataValidations>
  <pageMargins left="0.39370078740157483" right="0.27559055118110237" top="0.43307086614173229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0BF0-0AE9-4E4C-BFEA-9ECB9F6C1D72}">
  <dimension ref="A1:G29"/>
  <sheetViews>
    <sheetView zoomScaleNormal="100" workbookViewId="0">
      <selection activeCell="C10" sqref="C10"/>
    </sheetView>
  </sheetViews>
  <sheetFormatPr baseColWidth="10" defaultRowHeight="15" x14ac:dyDescent="0.25"/>
  <cols>
    <col min="1" max="1" width="19.42578125" bestFit="1" customWidth="1"/>
    <col min="2" max="2" width="15" style="21" bestFit="1" customWidth="1"/>
    <col min="3" max="3" width="11.140625" bestFit="1" customWidth="1"/>
    <col min="4" max="4" width="16.5703125" style="81" customWidth="1"/>
    <col min="5" max="5" width="12.28515625" style="21" bestFit="1" customWidth="1"/>
    <col min="6" max="6" width="13" bestFit="1" customWidth="1"/>
    <col min="7" max="7" width="14.28515625" style="21" bestFit="1" customWidth="1"/>
  </cols>
  <sheetData>
    <row r="1" spans="1:7" ht="16.5" thickTop="1" thickBot="1" x14ac:dyDescent="0.3">
      <c r="A1" s="51" t="s">
        <v>100</v>
      </c>
      <c r="B1" s="52" t="s">
        <v>101</v>
      </c>
      <c r="C1" s="53" t="s">
        <v>102</v>
      </c>
      <c r="D1" s="54" t="s">
        <v>103</v>
      </c>
      <c r="E1" s="52" t="s">
        <v>104</v>
      </c>
      <c r="F1" s="53" t="s">
        <v>105</v>
      </c>
      <c r="G1" s="55" t="s">
        <v>106</v>
      </c>
    </row>
    <row r="2" spans="1:7" ht="15.75" thickTop="1" x14ac:dyDescent="0.25">
      <c r="A2" s="56" t="s">
        <v>107</v>
      </c>
      <c r="B2" s="57"/>
      <c r="C2" s="58"/>
      <c r="D2" s="59"/>
      <c r="E2" s="57"/>
      <c r="F2" s="58"/>
      <c r="G2" s="60"/>
    </row>
    <row r="3" spans="1:7" x14ac:dyDescent="0.25">
      <c r="A3" s="63" t="s">
        <v>163</v>
      </c>
      <c r="B3" s="61"/>
      <c r="C3" s="58"/>
      <c r="D3" s="62"/>
      <c r="E3" s="57"/>
      <c r="F3" s="58"/>
      <c r="G3" s="60"/>
    </row>
    <row r="4" spans="1:7" x14ac:dyDescent="0.25">
      <c r="A4" s="63" t="s">
        <v>162</v>
      </c>
      <c r="B4" s="61"/>
      <c r="C4" s="58"/>
      <c r="D4" s="62"/>
      <c r="E4" s="57"/>
      <c r="F4" s="58"/>
      <c r="G4" s="60"/>
    </row>
    <row r="5" spans="1:7" x14ac:dyDescent="0.25">
      <c r="A5" s="63" t="s">
        <v>112</v>
      </c>
      <c r="B5" s="61"/>
      <c r="C5" s="58"/>
      <c r="D5" s="62"/>
      <c r="E5" s="57"/>
      <c r="F5" s="58"/>
      <c r="G5" s="60"/>
    </row>
    <row r="6" spans="1:7" x14ac:dyDescent="0.25">
      <c r="A6" s="63" t="s">
        <v>114</v>
      </c>
      <c r="B6" s="61"/>
      <c r="C6" s="58"/>
      <c r="D6" s="62"/>
      <c r="E6" s="57"/>
      <c r="F6" s="58"/>
      <c r="G6" s="60"/>
    </row>
    <row r="7" spans="1:7" ht="15.75" thickBot="1" x14ac:dyDescent="0.3">
      <c r="A7" s="64" t="s">
        <v>169</v>
      </c>
      <c r="B7" s="65"/>
      <c r="C7" s="66"/>
      <c r="D7" s="67"/>
      <c r="E7" s="68"/>
      <c r="F7" s="66"/>
      <c r="G7" s="69"/>
    </row>
    <row r="8" spans="1:7" ht="15.75" thickTop="1" x14ac:dyDescent="0.25">
      <c r="A8" s="70" t="s">
        <v>113</v>
      </c>
      <c r="B8" s="71"/>
      <c r="C8" s="72"/>
      <c r="D8" s="73"/>
      <c r="E8" s="74"/>
      <c r="F8" s="72"/>
      <c r="G8" s="75"/>
    </row>
    <row r="9" spans="1:7" x14ac:dyDescent="0.25">
      <c r="A9" s="76" t="s">
        <v>111</v>
      </c>
      <c r="B9" s="77"/>
      <c r="C9" s="58"/>
      <c r="D9" s="62"/>
      <c r="E9" s="57"/>
      <c r="F9" s="58"/>
      <c r="G9" s="60"/>
    </row>
    <row r="10" spans="1:7" x14ac:dyDescent="0.25">
      <c r="A10" s="76" t="s">
        <v>115</v>
      </c>
      <c r="B10" s="77"/>
      <c r="C10" s="78"/>
      <c r="D10" s="62"/>
      <c r="E10" s="57"/>
      <c r="F10" s="58"/>
      <c r="G10" s="60"/>
    </row>
    <row r="11" spans="1:7" x14ac:dyDescent="0.25">
      <c r="A11" s="76" t="s">
        <v>122</v>
      </c>
      <c r="B11" s="77"/>
      <c r="C11" s="78"/>
      <c r="D11" s="62"/>
      <c r="E11" s="57"/>
      <c r="F11" s="58"/>
      <c r="G11" s="60"/>
    </row>
    <row r="12" spans="1:7" ht="15.75" thickBot="1" x14ac:dyDescent="0.3">
      <c r="A12" s="64" t="s">
        <v>166</v>
      </c>
      <c r="B12" s="65"/>
      <c r="C12" s="66"/>
      <c r="D12" s="67"/>
      <c r="E12" s="68"/>
      <c r="F12" s="66"/>
      <c r="G12" s="69"/>
    </row>
    <row r="13" spans="1:7" ht="15.75" thickTop="1" x14ac:dyDescent="0.25">
      <c r="A13" s="63" t="s">
        <v>118</v>
      </c>
      <c r="B13" s="61"/>
      <c r="C13" s="58"/>
      <c r="D13" s="62"/>
      <c r="E13" s="57"/>
      <c r="F13" s="58"/>
      <c r="G13" s="60"/>
    </row>
    <row r="14" spans="1:7" x14ac:dyDescent="0.25">
      <c r="A14" s="63" t="s">
        <v>108</v>
      </c>
      <c r="B14" s="61"/>
      <c r="C14" s="58"/>
      <c r="D14" s="62"/>
      <c r="E14" s="57"/>
      <c r="F14" s="58"/>
      <c r="G14" s="60"/>
    </row>
    <row r="15" spans="1:7" x14ac:dyDescent="0.25">
      <c r="A15" s="63" t="s">
        <v>120</v>
      </c>
      <c r="B15" s="61"/>
      <c r="C15" s="58"/>
      <c r="D15" s="62"/>
      <c r="E15" s="57"/>
      <c r="F15" s="79"/>
      <c r="G15" s="60"/>
    </row>
    <row r="16" spans="1:7" x14ac:dyDescent="0.25">
      <c r="A16" s="63" t="s">
        <v>167</v>
      </c>
      <c r="B16" s="61"/>
      <c r="C16" s="58"/>
      <c r="D16" s="62"/>
      <c r="E16" s="57"/>
      <c r="F16" s="58"/>
      <c r="G16" s="60"/>
    </row>
    <row r="17" spans="1:7" ht="15.75" thickBot="1" x14ac:dyDescent="0.3">
      <c r="A17" s="64" t="s">
        <v>168</v>
      </c>
      <c r="B17" s="65"/>
      <c r="C17" s="66"/>
      <c r="D17" s="67"/>
      <c r="E17" s="68"/>
      <c r="F17" s="66"/>
      <c r="G17" s="69"/>
    </row>
    <row r="18" spans="1:7" ht="15.75" thickTop="1" x14ac:dyDescent="0.25">
      <c r="A18" s="70" t="s">
        <v>170</v>
      </c>
      <c r="B18" s="71"/>
      <c r="C18" s="72"/>
      <c r="D18" s="73"/>
      <c r="E18" s="74"/>
      <c r="F18" s="72"/>
      <c r="G18" s="75"/>
    </row>
    <row r="19" spans="1:7" x14ac:dyDescent="0.25">
      <c r="A19" s="76" t="s">
        <v>171</v>
      </c>
      <c r="B19" s="77"/>
      <c r="C19" s="58"/>
      <c r="D19" s="62"/>
      <c r="E19" s="57"/>
      <c r="F19" s="58"/>
      <c r="G19" s="60"/>
    </row>
    <row r="20" spans="1:7" x14ac:dyDescent="0.25">
      <c r="A20" s="76" t="s">
        <v>116</v>
      </c>
      <c r="B20" s="77"/>
      <c r="C20" s="58"/>
      <c r="D20" s="62"/>
      <c r="E20" s="57"/>
      <c r="F20" s="58"/>
      <c r="G20" s="60"/>
    </row>
    <row r="21" spans="1:7" x14ac:dyDescent="0.25">
      <c r="A21" s="76" t="s">
        <v>172</v>
      </c>
      <c r="B21" s="77"/>
      <c r="C21" s="58"/>
      <c r="D21" s="62"/>
      <c r="E21" s="57"/>
      <c r="F21" s="58"/>
      <c r="G21" s="60"/>
    </row>
    <row r="22" spans="1:7" ht="15.75" thickBot="1" x14ac:dyDescent="0.3">
      <c r="A22" s="84" t="s">
        <v>117</v>
      </c>
      <c r="B22" s="68"/>
      <c r="C22" s="66"/>
      <c r="D22" s="67"/>
      <c r="E22" s="68"/>
      <c r="F22" s="66"/>
      <c r="G22" s="69"/>
    </row>
    <row r="23" spans="1:7" ht="15.75" thickTop="1" x14ac:dyDescent="0.25">
      <c r="A23" s="76" t="s">
        <v>109</v>
      </c>
      <c r="B23" s="77"/>
      <c r="C23" s="58"/>
      <c r="D23" s="62"/>
      <c r="E23" s="57"/>
      <c r="F23" s="58"/>
      <c r="G23" s="60"/>
    </row>
    <row r="24" spans="1:7" x14ac:dyDescent="0.25">
      <c r="A24" s="76" t="s">
        <v>110</v>
      </c>
      <c r="B24" s="77"/>
      <c r="C24" s="58"/>
      <c r="D24" s="62"/>
      <c r="E24" s="57"/>
      <c r="F24" s="58"/>
      <c r="G24" s="60"/>
    </row>
    <row r="25" spans="1:7" x14ac:dyDescent="0.25">
      <c r="A25" s="76" t="s">
        <v>119</v>
      </c>
      <c r="B25" s="77"/>
      <c r="C25" s="58"/>
      <c r="D25" s="62"/>
      <c r="E25" s="57"/>
      <c r="F25" s="58"/>
      <c r="G25" s="60"/>
    </row>
    <row r="26" spans="1:7" x14ac:dyDescent="0.25">
      <c r="A26" s="76" t="s">
        <v>173</v>
      </c>
      <c r="B26" s="77"/>
      <c r="C26" s="58"/>
      <c r="D26" s="62"/>
      <c r="E26" s="57"/>
      <c r="F26" s="58"/>
      <c r="G26" s="60"/>
    </row>
    <row r="27" spans="1:7" ht="15.75" thickBot="1" x14ac:dyDescent="0.3">
      <c r="A27" s="64" t="s">
        <v>121</v>
      </c>
      <c r="B27" s="65"/>
      <c r="C27" s="66"/>
      <c r="D27" s="67"/>
      <c r="E27" s="68"/>
      <c r="F27" s="66"/>
      <c r="G27" s="69"/>
    </row>
    <row r="28" spans="1:7" ht="15.75" thickTop="1" x14ac:dyDescent="0.25">
      <c r="D28" s="80"/>
    </row>
    <row r="29" spans="1:7" x14ac:dyDescent="0.25">
      <c r="B29" s="21">
        <f>SUM(B2:B27)</f>
        <v>0</v>
      </c>
      <c r="G29" s="21">
        <f>SUM(G3:G27)</f>
        <v>0</v>
      </c>
    </row>
  </sheetData>
  <printOptions horizontalCentered="1"/>
  <pageMargins left="0.70866141732283472" right="0.70866141732283472" top="1.5748031496062993" bottom="0.39370078740157483" header="0.35433070866141736" footer="0.31496062992125984"/>
  <pageSetup paperSize="9" orientation="landscape" r:id="rId1"/>
  <headerFooter>
    <oddHeader>&amp;LFSG Ried-Muotathal&amp;C
&amp;"-,Fett"&amp;12Rangeurzuteilung für Eidg. Schützenfest 2015 in Raron&amp;R6436 Ried (Muotathal), 2. November 2014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4152-6C20-4823-B917-8DBC6495DF43}">
  <dimension ref="A1:A25"/>
  <sheetViews>
    <sheetView workbookViewId="0">
      <selection activeCell="A19" sqref="A19"/>
    </sheetView>
  </sheetViews>
  <sheetFormatPr baseColWidth="10" defaultRowHeight="15" x14ac:dyDescent="0.25"/>
  <cols>
    <col min="1" max="1" width="42.28515625" customWidth="1"/>
  </cols>
  <sheetData>
    <row r="1" spans="1:1" x14ac:dyDescent="0.25">
      <c r="A1" s="83" t="s">
        <v>123</v>
      </c>
    </row>
    <row r="3" spans="1:1" x14ac:dyDescent="0.25">
      <c r="A3" s="82" t="s">
        <v>124</v>
      </c>
    </row>
    <row r="5" spans="1:1" x14ac:dyDescent="0.25">
      <c r="A5" t="s">
        <v>107</v>
      </c>
    </row>
    <row r="6" spans="1:1" x14ac:dyDescent="0.25">
      <c r="A6" t="s">
        <v>163</v>
      </c>
    </row>
    <row r="7" spans="1:1" x14ac:dyDescent="0.25">
      <c r="A7" t="s">
        <v>162</v>
      </c>
    </row>
    <row r="8" spans="1:1" x14ac:dyDescent="0.25">
      <c r="A8" t="s">
        <v>112</v>
      </c>
    </row>
    <row r="9" spans="1:1" x14ac:dyDescent="0.25">
      <c r="A9" t="s">
        <v>114</v>
      </c>
    </row>
    <row r="11" spans="1:1" x14ac:dyDescent="0.25">
      <c r="A11" s="82" t="s">
        <v>165</v>
      </c>
    </row>
    <row r="13" spans="1:1" x14ac:dyDescent="0.25">
      <c r="A13" t="s">
        <v>118</v>
      </c>
    </row>
    <row r="14" spans="1:1" x14ac:dyDescent="0.25">
      <c r="A14" t="s">
        <v>108</v>
      </c>
    </row>
    <row r="15" spans="1:1" x14ac:dyDescent="0.25">
      <c r="A15" t="s">
        <v>120</v>
      </c>
    </row>
    <row r="16" spans="1:1" x14ac:dyDescent="0.25">
      <c r="A16" t="s">
        <v>167</v>
      </c>
    </row>
    <row r="17" spans="1:1" x14ac:dyDescent="0.25">
      <c r="A17" t="s">
        <v>168</v>
      </c>
    </row>
    <row r="19" spans="1:1" x14ac:dyDescent="0.25">
      <c r="A19" s="82" t="s">
        <v>164</v>
      </c>
    </row>
    <row r="21" spans="1:1" x14ac:dyDescent="0.25">
      <c r="A21" t="s">
        <v>113</v>
      </c>
    </row>
    <row r="22" spans="1:1" x14ac:dyDescent="0.25">
      <c r="A22" t="s">
        <v>111</v>
      </c>
    </row>
    <row r="23" spans="1:1" x14ac:dyDescent="0.25">
      <c r="A23" t="s">
        <v>115</v>
      </c>
    </row>
    <row r="24" spans="1:1" x14ac:dyDescent="0.25">
      <c r="A24" t="s">
        <v>122</v>
      </c>
    </row>
    <row r="25" spans="1:1" x14ac:dyDescent="0.25">
      <c r="A25" t="s">
        <v>166</v>
      </c>
    </row>
  </sheetData>
  <sortState xmlns:xlrd2="http://schemas.microsoft.com/office/spreadsheetml/2017/richdata2" ref="A21:A25">
    <sortCondition ref="A21:A25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7C22-7C1A-4EF1-BB30-26152CA36F33}">
  <dimension ref="A1:I30"/>
  <sheetViews>
    <sheetView zoomScaleNormal="100" workbookViewId="0">
      <selection activeCell="C16" sqref="C16"/>
    </sheetView>
  </sheetViews>
  <sheetFormatPr baseColWidth="10" defaultRowHeight="12.75" x14ac:dyDescent="0.25"/>
  <cols>
    <col min="1" max="1" width="7" style="47" bestFit="1" customWidth="1"/>
    <col min="2" max="2" width="9" style="46" bestFit="1" customWidth="1"/>
    <col min="3" max="3" width="9.28515625" style="46" bestFit="1" customWidth="1"/>
    <col min="4" max="4" width="4.5703125" style="47" bestFit="1" customWidth="1"/>
    <col min="5" max="5" width="11.140625" style="47" bestFit="1" customWidth="1"/>
    <col min="6" max="6" width="16.7109375" style="46" bestFit="1" customWidth="1"/>
    <col min="7" max="7" width="5" style="47" bestFit="1" customWidth="1"/>
    <col min="8" max="8" width="14.5703125" style="46" bestFit="1" customWidth="1"/>
    <col min="9" max="9" width="10" style="46" bestFit="1" customWidth="1"/>
    <col min="10" max="16384" width="11.42578125" style="46"/>
  </cols>
  <sheetData>
    <row r="1" spans="1:9" ht="21.95" customHeight="1" x14ac:dyDescent="0.25">
      <c r="A1" s="44" t="s">
        <v>43</v>
      </c>
      <c r="B1" s="45" t="s">
        <v>44</v>
      </c>
      <c r="C1" s="45" t="s">
        <v>45</v>
      </c>
      <c r="D1" s="44" t="s">
        <v>46</v>
      </c>
      <c r="E1" s="44" t="s">
        <v>47</v>
      </c>
      <c r="F1" s="45" t="s">
        <v>48</v>
      </c>
      <c r="G1" s="44" t="s">
        <v>49</v>
      </c>
      <c r="H1" s="45" t="s">
        <v>50</v>
      </c>
      <c r="I1" s="45" t="s">
        <v>51</v>
      </c>
    </row>
    <row r="2" spans="1:9" ht="15.75" customHeight="1" x14ac:dyDescent="0.25">
      <c r="A2" s="47">
        <v>35284</v>
      </c>
      <c r="B2" s="46" t="s">
        <v>159</v>
      </c>
      <c r="C2" s="46" t="s">
        <v>160</v>
      </c>
      <c r="E2" s="48">
        <v>29884</v>
      </c>
      <c r="F2" s="46" t="s">
        <v>161</v>
      </c>
      <c r="G2" s="47">
        <v>6436</v>
      </c>
      <c r="H2" s="46" t="s">
        <v>99</v>
      </c>
      <c r="I2" s="46" t="s">
        <v>65</v>
      </c>
    </row>
    <row r="3" spans="1:9" ht="15.75" customHeight="1" x14ac:dyDescent="0.25">
      <c r="A3" s="47">
        <v>515063</v>
      </c>
      <c r="B3" s="46" t="s">
        <v>93</v>
      </c>
      <c r="C3" s="46" t="s">
        <v>94</v>
      </c>
      <c r="E3" s="48">
        <v>29984</v>
      </c>
      <c r="F3" s="46" t="s">
        <v>132</v>
      </c>
      <c r="G3" s="47">
        <v>6436</v>
      </c>
      <c r="H3" s="46" t="s">
        <v>99</v>
      </c>
      <c r="I3" s="46" t="s">
        <v>65</v>
      </c>
    </row>
    <row r="4" spans="1:9" ht="15.95" customHeight="1" x14ac:dyDescent="0.25">
      <c r="A4" s="47">
        <v>101242</v>
      </c>
      <c r="B4" s="46" t="s">
        <v>52</v>
      </c>
      <c r="C4" s="46" t="s">
        <v>53</v>
      </c>
      <c r="D4" s="47" t="s">
        <v>57</v>
      </c>
      <c r="E4" s="48">
        <v>19986</v>
      </c>
      <c r="F4" s="49" t="s">
        <v>133</v>
      </c>
      <c r="G4" s="47">
        <v>6440</v>
      </c>
      <c r="H4" s="46" t="s">
        <v>134</v>
      </c>
      <c r="I4" s="46" t="s">
        <v>56</v>
      </c>
    </row>
    <row r="5" spans="1:9" ht="15.95" customHeight="1" x14ac:dyDescent="0.25">
      <c r="A5" s="47">
        <v>101248</v>
      </c>
      <c r="B5" s="46" t="s">
        <v>60</v>
      </c>
      <c r="C5" s="46" t="s">
        <v>61</v>
      </c>
      <c r="D5" s="47" t="s">
        <v>57</v>
      </c>
      <c r="E5" s="48">
        <v>20089</v>
      </c>
      <c r="F5" s="46" t="s">
        <v>62</v>
      </c>
      <c r="G5" s="47">
        <v>6436</v>
      </c>
      <c r="H5" s="46" t="s">
        <v>55</v>
      </c>
      <c r="I5" s="46" t="s">
        <v>58</v>
      </c>
    </row>
    <row r="6" spans="1:9" ht="15.95" customHeight="1" x14ac:dyDescent="0.25">
      <c r="A6" s="47">
        <v>101249</v>
      </c>
      <c r="B6" s="46" t="s">
        <v>60</v>
      </c>
      <c r="C6" s="46" t="s">
        <v>63</v>
      </c>
      <c r="D6" s="47" t="s">
        <v>54</v>
      </c>
      <c r="E6" s="48">
        <v>21246</v>
      </c>
      <c r="F6" s="46" t="s">
        <v>64</v>
      </c>
      <c r="G6" s="47">
        <v>6436</v>
      </c>
      <c r="H6" s="46" t="s">
        <v>55</v>
      </c>
      <c r="I6" s="46" t="s">
        <v>56</v>
      </c>
    </row>
    <row r="7" spans="1:9" ht="15.95" customHeight="1" x14ac:dyDescent="0.25">
      <c r="A7" s="47">
        <v>101250</v>
      </c>
      <c r="B7" s="46" t="s">
        <v>60</v>
      </c>
      <c r="C7" s="46" t="s">
        <v>66</v>
      </c>
      <c r="D7" s="47" t="s">
        <v>57</v>
      </c>
      <c r="E7" s="48">
        <v>18478</v>
      </c>
      <c r="F7" s="46" t="s">
        <v>67</v>
      </c>
      <c r="G7" s="47">
        <v>6436</v>
      </c>
      <c r="H7" s="46" t="s">
        <v>55</v>
      </c>
      <c r="I7" s="46" t="s">
        <v>56</v>
      </c>
    </row>
    <row r="8" spans="1:9" ht="15.95" customHeight="1" x14ac:dyDescent="0.25">
      <c r="A8" s="47">
        <v>22774</v>
      </c>
      <c r="B8" s="46" t="s">
        <v>60</v>
      </c>
      <c r="C8" s="46" t="s">
        <v>135</v>
      </c>
      <c r="E8" s="48">
        <v>37259</v>
      </c>
      <c r="F8" s="46" t="s">
        <v>136</v>
      </c>
      <c r="G8" s="47">
        <v>6436</v>
      </c>
      <c r="H8" s="46" t="s">
        <v>99</v>
      </c>
      <c r="I8" s="46" t="s">
        <v>59</v>
      </c>
    </row>
    <row r="9" spans="1:9" ht="15.95" customHeight="1" x14ac:dyDescent="0.25">
      <c r="A9" s="47">
        <v>256395</v>
      </c>
      <c r="B9" s="46" t="s">
        <v>60</v>
      </c>
      <c r="C9" s="46" t="s">
        <v>78</v>
      </c>
      <c r="E9" s="48">
        <v>32007</v>
      </c>
      <c r="F9" s="46" t="s">
        <v>137</v>
      </c>
      <c r="G9" s="47">
        <v>6410</v>
      </c>
      <c r="H9" s="46" t="s">
        <v>138</v>
      </c>
      <c r="I9" s="46" t="s">
        <v>65</v>
      </c>
    </row>
    <row r="10" spans="1:9" ht="15.95" customHeight="1" x14ac:dyDescent="0.25">
      <c r="A10" s="47">
        <v>101251</v>
      </c>
      <c r="B10" s="46" t="s">
        <v>60</v>
      </c>
      <c r="C10" s="46" t="s">
        <v>98</v>
      </c>
      <c r="E10" s="48">
        <v>30050</v>
      </c>
      <c r="F10" s="46" t="s">
        <v>139</v>
      </c>
      <c r="G10" s="47">
        <v>6436</v>
      </c>
      <c r="H10" s="46" t="s">
        <v>99</v>
      </c>
      <c r="I10" s="46" t="s">
        <v>58</v>
      </c>
    </row>
    <row r="11" spans="1:9" ht="15.95" customHeight="1" x14ac:dyDescent="0.25">
      <c r="A11" s="47">
        <v>880670</v>
      </c>
      <c r="B11" s="46" t="s">
        <v>60</v>
      </c>
      <c r="C11" s="46" t="s">
        <v>140</v>
      </c>
      <c r="E11" s="48">
        <v>38665</v>
      </c>
      <c r="F11" s="46" t="s">
        <v>62</v>
      </c>
      <c r="G11" s="47">
        <v>6436</v>
      </c>
      <c r="H11" s="46" t="s">
        <v>55</v>
      </c>
      <c r="I11" s="49" t="s">
        <v>59</v>
      </c>
    </row>
    <row r="12" spans="1:9" ht="15.95" customHeight="1" x14ac:dyDescent="0.25">
      <c r="A12" s="47">
        <v>101253</v>
      </c>
      <c r="B12" s="46" t="s">
        <v>60</v>
      </c>
      <c r="C12" s="46" t="s">
        <v>69</v>
      </c>
      <c r="D12" s="47" t="s">
        <v>57</v>
      </c>
      <c r="E12" s="48">
        <v>20365</v>
      </c>
      <c r="F12" s="46" t="s">
        <v>67</v>
      </c>
      <c r="G12" s="47">
        <v>6436</v>
      </c>
      <c r="H12" s="46" t="s">
        <v>55</v>
      </c>
      <c r="I12" s="46" t="s">
        <v>56</v>
      </c>
    </row>
    <row r="13" spans="1:9" ht="15.95" customHeight="1" x14ac:dyDescent="0.25">
      <c r="A13" s="47">
        <v>101254</v>
      </c>
      <c r="B13" s="46" t="s">
        <v>60</v>
      </c>
      <c r="C13" s="46" t="s">
        <v>70</v>
      </c>
      <c r="D13" s="47" t="s">
        <v>54</v>
      </c>
      <c r="E13" s="48">
        <v>21724</v>
      </c>
      <c r="F13" s="46" t="s">
        <v>64</v>
      </c>
      <c r="G13" s="47">
        <v>6436</v>
      </c>
      <c r="H13" s="46" t="s">
        <v>55</v>
      </c>
      <c r="I13" s="46" t="s">
        <v>58</v>
      </c>
    </row>
    <row r="14" spans="1:9" ht="15.95" customHeight="1" x14ac:dyDescent="0.25">
      <c r="A14" s="47">
        <v>101255</v>
      </c>
      <c r="B14" s="46" t="s">
        <v>60</v>
      </c>
      <c r="C14" s="46" t="s">
        <v>71</v>
      </c>
      <c r="D14" s="47" t="s">
        <v>54</v>
      </c>
      <c r="E14" s="48">
        <v>23134</v>
      </c>
      <c r="F14" s="46" t="s">
        <v>72</v>
      </c>
      <c r="G14" s="47">
        <v>6436</v>
      </c>
      <c r="H14" s="46" t="s">
        <v>55</v>
      </c>
      <c r="I14" s="46" t="s">
        <v>56</v>
      </c>
    </row>
    <row r="15" spans="1:9" ht="15.95" customHeight="1" x14ac:dyDescent="0.25">
      <c r="A15" s="47">
        <v>101257</v>
      </c>
      <c r="B15" s="46" t="s">
        <v>60</v>
      </c>
      <c r="C15" s="46" t="s">
        <v>73</v>
      </c>
      <c r="E15" s="48">
        <v>29677</v>
      </c>
      <c r="F15" s="46" t="s">
        <v>62</v>
      </c>
      <c r="G15" s="47">
        <v>6436</v>
      </c>
      <c r="H15" s="46" t="s">
        <v>55</v>
      </c>
      <c r="I15" s="49" t="s">
        <v>58</v>
      </c>
    </row>
    <row r="16" spans="1:9" ht="15.95" customHeight="1" x14ac:dyDescent="0.25">
      <c r="A16" s="47">
        <v>101258</v>
      </c>
      <c r="B16" s="46" t="s">
        <v>74</v>
      </c>
      <c r="C16" s="46" t="s">
        <v>75</v>
      </c>
      <c r="D16" s="47" t="s">
        <v>57</v>
      </c>
      <c r="E16" s="48">
        <v>14486</v>
      </c>
      <c r="F16" s="46" t="s">
        <v>76</v>
      </c>
      <c r="G16" s="47">
        <v>6436</v>
      </c>
      <c r="H16" s="46" t="s">
        <v>55</v>
      </c>
      <c r="I16" s="46" t="s">
        <v>58</v>
      </c>
    </row>
    <row r="17" spans="1:9" ht="15.95" customHeight="1" x14ac:dyDescent="0.25">
      <c r="A17" s="47">
        <v>101260</v>
      </c>
      <c r="B17" s="46" t="s">
        <v>74</v>
      </c>
      <c r="C17" s="46" t="s">
        <v>77</v>
      </c>
      <c r="E17" s="48">
        <v>25741</v>
      </c>
      <c r="F17" s="46" t="s">
        <v>141</v>
      </c>
      <c r="G17" s="47">
        <v>6423</v>
      </c>
      <c r="H17" s="46" t="s">
        <v>142</v>
      </c>
      <c r="I17" s="46" t="s">
        <v>58</v>
      </c>
    </row>
    <row r="18" spans="1:9" ht="15.95" customHeight="1" x14ac:dyDescent="0.25">
      <c r="A18" s="47">
        <v>101261</v>
      </c>
      <c r="B18" s="46" t="s">
        <v>74</v>
      </c>
      <c r="C18" s="46" t="s">
        <v>78</v>
      </c>
      <c r="D18" s="47" t="s">
        <v>54</v>
      </c>
      <c r="E18" s="48">
        <v>24332</v>
      </c>
      <c r="F18" s="46" t="s">
        <v>76</v>
      </c>
      <c r="G18" s="47">
        <v>6436</v>
      </c>
      <c r="H18" s="46" t="s">
        <v>55</v>
      </c>
      <c r="I18" s="46" t="s">
        <v>65</v>
      </c>
    </row>
    <row r="19" spans="1:9" ht="15.95" customHeight="1" x14ac:dyDescent="0.25">
      <c r="A19" s="47">
        <v>101252</v>
      </c>
      <c r="B19" s="46" t="s">
        <v>143</v>
      </c>
      <c r="C19" s="46" t="s">
        <v>68</v>
      </c>
      <c r="E19" s="48">
        <v>30805</v>
      </c>
      <c r="F19" s="46" t="s">
        <v>144</v>
      </c>
      <c r="G19" s="47">
        <v>8841</v>
      </c>
      <c r="H19" s="46" t="s">
        <v>145</v>
      </c>
      <c r="I19" s="46" t="s">
        <v>65</v>
      </c>
    </row>
    <row r="20" spans="1:9" ht="15.95" customHeight="1" x14ac:dyDescent="0.25">
      <c r="A20" s="47">
        <v>134969</v>
      </c>
      <c r="B20" s="46" t="s">
        <v>146</v>
      </c>
      <c r="C20" s="46" t="s">
        <v>147</v>
      </c>
      <c r="E20" s="48">
        <v>27109</v>
      </c>
      <c r="F20" s="46" t="s">
        <v>148</v>
      </c>
      <c r="G20" s="47">
        <v>6410</v>
      </c>
      <c r="H20" s="46" t="s">
        <v>138</v>
      </c>
      <c r="I20" s="46" t="s">
        <v>65</v>
      </c>
    </row>
    <row r="21" spans="1:9" ht="15.95" customHeight="1" x14ac:dyDescent="0.25">
      <c r="A21" s="47">
        <v>101264</v>
      </c>
      <c r="B21" s="46" t="s">
        <v>79</v>
      </c>
      <c r="C21" s="46" t="s">
        <v>80</v>
      </c>
      <c r="D21" s="47" t="s">
        <v>57</v>
      </c>
      <c r="E21" s="48">
        <v>12493</v>
      </c>
      <c r="F21" s="49" t="s">
        <v>81</v>
      </c>
      <c r="G21" s="47">
        <v>6436</v>
      </c>
      <c r="H21" s="46" t="s">
        <v>55</v>
      </c>
      <c r="I21" s="46" t="s">
        <v>58</v>
      </c>
    </row>
    <row r="22" spans="1:9" ht="15.95" customHeight="1" x14ac:dyDescent="0.25">
      <c r="A22" s="47">
        <v>101265</v>
      </c>
      <c r="B22" s="46" t="s">
        <v>79</v>
      </c>
      <c r="C22" s="46" t="s">
        <v>82</v>
      </c>
      <c r="D22" s="47" t="s">
        <v>54</v>
      </c>
      <c r="E22" s="48">
        <v>22961</v>
      </c>
      <c r="F22" s="46" t="s">
        <v>149</v>
      </c>
      <c r="G22" s="47">
        <v>6436</v>
      </c>
      <c r="H22" s="46" t="s">
        <v>55</v>
      </c>
      <c r="I22" s="46" t="s">
        <v>56</v>
      </c>
    </row>
    <row r="23" spans="1:9" ht="15.95" customHeight="1" x14ac:dyDescent="0.25">
      <c r="A23" s="47">
        <v>101282</v>
      </c>
      <c r="B23" s="46" t="s">
        <v>83</v>
      </c>
      <c r="C23" s="46" t="s">
        <v>91</v>
      </c>
      <c r="D23" s="47" t="s">
        <v>57</v>
      </c>
      <c r="E23" s="48">
        <v>19752</v>
      </c>
      <c r="F23" s="46" t="s">
        <v>92</v>
      </c>
      <c r="G23" s="47">
        <v>6436</v>
      </c>
      <c r="H23" s="46" t="s">
        <v>55</v>
      </c>
      <c r="I23" s="46" t="s">
        <v>58</v>
      </c>
    </row>
    <row r="24" spans="1:9" ht="15.95" customHeight="1" x14ac:dyDescent="0.25">
      <c r="A24" s="47">
        <v>101270</v>
      </c>
      <c r="B24" s="46" t="s">
        <v>83</v>
      </c>
      <c r="C24" s="46" t="s">
        <v>84</v>
      </c>
      <c r="E24" s="48">
        <v>29597</v>
      </c>
      <c r="F24" s="46" t="s">
        <v>85</v>
      </c>
      <c r="G24" s="47">
        <v>6436</v>
      </c>
      <c r="H24" s="46" t="s">
        <v>55</v>
      </c>
      <c r="I24" s="46" t="s">
        <v>65</v>
      </c>
    </row>
    <row r="25" spans="1:9" ht="15.95" customHeight="1" x14ac:dyDescent="0.25">
      <c r="A25" s="47">
        <v>134851</v>
      </c>
      <c r="B25" s="46" t="s">
        <v>150</v>
      </c>
      <c r="C25" s="46" t="s">
        <v>151</v>
      </c>
      <c r="D25" s="47" t="s">
        <v>54</v>
      </c>
      <c r="E25" s="48">
        <v>23984</v>
      </c>
      <c r="F25" s="46" t="s">
        <v>152</v>
      </c>
      <c r="G25" s="47">
        <v>6436</v>
      </c>
      <c r="H25" s="46" t="s">
        <v>99</v>
      </c>
      <c r="I25" s="46" t="s">
        <v>153</v>
      </c>
    </row>
    <row r="26" spans="1:9" ht="15.95" customHeight="1" x14ac:dyDescent="0.25">
      <c r="A26" s="47">
        <v>703954</v>
      </c>
      <c r="B26" s="46" t="s">
        <v>86</v>
      </c>
      <c r="C26" s="46" t="s">
        <v>154</v>
      </c>
      <c r="E26" s="48">
        <v>35240</v>
      </c>
      <c r="F26" s="46" t="s">
        <v>155</v>
      </c>
      <c r="G26" s="47">
        <v>6436</v>
      </c>
      <c r="H26" s="46" t="s">
        <v>99</v>
      </c>
      <c r="I26" s="46" t="s">
        <v>65</v>
      </c>
    </row>
    <row r="27" spans="1:9" ht="15.95" customHeight="1" x14ac:dyDescent="0.25">
      <c r="A27" s="47">
        <v>674717</v>
      </c>
      <c r="B27" s="46" t="s">
        <v>86</v>
      </c>
      <c r="C27" s="46" t="s">
        <v>156</v>
      </c>
      <c r="D27" s="50"/>
      <c r="E27" s="48">
        <v>36580</v>
      </c>
      <c r="F27" s="46" t="s">
        <v>157</v>
      </c>
      <c r="G27" s="47">
        <v>6436</v>
      </c>
      <c r="H27" s="46" t="s">
        <v>55</v>
      </c>
      <c r="I27" s="46" t="s">
        <v>59</v>
      </c>
    </row>
    <row r="28" spans="1:9" ht="15.95" customHeight="1" x14ac:dyDescent="0.25">
      <c r="A28" s="47">
        <v>101279</v>
      </c>
      <c r="B28" s="46" t="s">
        <v>86</v>
      </c>
      <c r="C28" s="46" t="s">
        <v>88</v>
      </c>
      <c r="D28" s="47" t="s">
        <v>57</v>
      </c>
      <c r="E28" s="48">
        <v>20194</v>
      </c>
      <c r="F28" s="49" t="s">
        <v>149</v>
      </c>
      <c r="G28" s="47">
        <v>6436</v>
      </c>
      <c r="H28" s="46" t="s">
        <v>55</v>
      </c>
      <c r="I28" s="46" t="s">
        <v>59</v>
      </c>
    </row>
    <row r="29" spans="1:9" ht="15.95" customHeight="1" x14ac:dyDescent="0.25">
      <c r="A29" s="47">
        <v>674722</v>
      </c>
      <c r="B29" s="46" t="s">
        <v>86</v>
      </c>
      <c r="C29" s="46" t="s">
        <v>97</v>
      </c>
      <c r="E29" s="48">
        <v>36010</v>
      </c>
      <c r="F29" s="49" t="s">
        <v>158</v>
      </c>
      <c r="G29" s="47">
        <v>6438</v>
      </c>
      <c r="H29" s="46" t="s">
        <v>87</v>
      </c>
      <c r="I29" s="49" t="s">
        <v>59</v>
      </c>
    </row>
    <row r="30" spans="1:9" x14ac:dyDescent="0.25">
      <c r="A30" s="47">
        <v>101280</v>
      </c>
      <c r="B30" s="46" t="s">
        <v>86</v>
      </c>
      <c r="C30" s="46" t="s">
        <v>89</v>
      </c>
      <c r="E30" s="48">
        <v>25310</v>
      </c>
      <c r="F30" s="46" t="s">
        <v>90</v>
      </c>
      <c r="G30" s="47">
        <v>6436</v>
      </c>
      <c r="H30" s="46" t="s">
        <v>55</v>
      </c>
      <c r="I30" s="46" t="s">
        <v>58</v>
      </c>
    </row>
  </sheetData>
  <sheetProtection sheet="1" objects="1" scenarios="1"/>
  <pageMargins left="0.59055118110236227" right="0.39370078740157483" top="0.39370078740157483" bottom="1.1811023622047245" header="0.98425196850393704" footer="0.39370078740157483"/>
  <pageSetup paperSize="9" orientation="portrait" r:id="rId1"/>
  <headerFooter alignWithMargins="0">
    <oddHeader xml:space="preserve">&amp;C
</oddHeader>
    <oddFooter xml:space="preserve">&amp;CDiese Liste kann im Excel- oder PDF-Format von unserer Homepage heruntergeladen werden unter:
&amp;"Arial,Fett" www.fsg-ried.ch/Download.htm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Formular 300m</vt:lpstr>
      <vt:lpstr>Rangeure</vt:lpstr>
      <vt:lpstr>Gruppenwettkampf</vt:lpstr>
      <vt:lpstr>DB</vt:lpstr>
      <vt:lpstr>'Formular 300m'!Druckbereich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Meinrad Schmidig</dc:creator>
  <cp:lastModifiedBy>Meinrad Schmidig</cp:lastModifiedBy>
  <cp:lastPrinted>2025-08-13T11:38:33Z</cp:lastPrinted>
  <dcterms:created xsi:type="dcterms:W3CDTF">2009-11-15T08:30:41Z</dcterms:created>
  <dcterms:modified xsi:type="dcterms:W3CDTF">2025-10-12T07:42:42Z</dcterms:modified>
</cp:coreProperties>
</file>